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8315" windowHeight="1185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I20" i="1"/>
  <c r="I19"/>
  <c r="D21"/>
  <c r="D20"/>
  <c r="D19"/>
  <c r="I17"/>
  <c r="I16"/>
  <c r="I15"/>
  <c r="I14"/>
  <c r="D17"/>
  <c r="D16"/>
  <c r="D15"/>
  <c r="D14"/>
  <c r="I11"/>
  <c r="I10"/>
  <c r="I9"/>
  <c r="I8"/>
  <c r="I7"/>
  <c r="D12"/>
  <c r="D11"/>
  <c r="D10"/>
  <c r="D9"/>
  <c r="D8"/>
  <c r="D7"/>
  <c r="E10" l="1"/>
  <c r="E12"/>
  <c r="E7"/>
  <c r="E9"/>
  <c r="E11"/>
  <c r="J11"/>
  <c r="J10"/>
  <c r="J9"/>
  <c r="K9" s="1"/>
  <c r="F9"/>
  <c r="D13"/>
  <c r="I13"/>
  <c r="I23"/>
  <c r="H23"/>
  <c r="D23"/>
  <c r="C23"/>
  <c r="I18"/>
  <c r="H18"/>
  <c r="D18"/>
  <c r="C18"/>
  <c r="H13"/>
  <c r="E19"/>
  <c r="F19" s="1"/>
  <c r="E20"/>
  <c r="F20" s="1"/>
  <c r="E21"/>
  <c r="F21" s="1"/>
  <c r="F22"/>
  <c r="J8"/>
  <c r="K8" s="1"/>
  <c r="K11"/>
  <c r="J14"/>
  <c r="K14" s="1"/>
  <c r="J15"/>
  <c r="K15" s="1"/>
  <c r="J16"/>
  <c r="K16" s="1"/>
  <c r="J17"/>
  <c r="K17" s="1"/>
  <c r="J19"/>
  <c r="K19" s="1"/>
  <c r="J20"/>
  <c r="K20" s="1"/>
  <c r="K21"/>
  <c r="K22"/>
  <c r="J7"/>
  <c r="K7" s="1"/>
  <c r="F10"/>
  <c r="F11"/>
  <c r="F12"/>
  <c r="E14"/>
  <c r="F14" s="1"/>
  <c r="E18" l="1"/>
  <c r="J23"/>
  <c r="K23" s="1"/>
  <c r="E23"/>
  <c r="F23" s="1"/>
  <c r="D24"/>
  <c r="J18"/>
  <c r="K18" s="1"/>
  <c r="H24"/>
  <c r="J13"/>
  <c r="K13" s="1"/>
  <c r="E15"/>
  <c r="F15" s="1"/>
  <c r="J24" l="1"/>
  <c r="K24" s="1"/>
  <c r="E16"/>
  <c r="F16" s="1"/>
  <c r="E17" l="1"/>
  <c r="F17" s="1"/>
  <c r="F18"/>
  <c r="E8" l="1"/>
  <c r="F8" s="1"/>
  <c r="F7"/>
  <c r="C13"/>
  <c r="E13" l="1"/>
  <c r="F13" s="1"/>
  <c r="C24"/>
  <c r="E24" s="1"/>
  <c r="F24" s="1"/>
</calcChain>
</file>

<file path=xl/sharedStrings.xml><?xml version="1.0" encoding="utf-8"?>
<sst xmlns="http://schemas.openxmlformats.org/spreadsheetml/2006/main" count="64" uniqueCount="42">
  <si>
    <t>(%)</t>
  </si>
  <si>
    <t>①</t>
  </si>
  <si>
    <t>②</t>
  </si>
  <si>
    <t>③</t>
  </si>
  <si>
    <t>(단위:천원)</t>
    <phoneticPr fontId="2" type="noConversion"/>
  </si>
  <si>
    <r>
      <rPr>
        <sz val="10"/>
        <color rgb="FF000000"/>
        <rFont val="한컴바탕"/>
        <family val="1"/>
        <charset val="129"/>
      </rPr>
      <t>사</t>
    </r>
    <r>
      <rPr>
        <sz val="10"/>
        <color rgb="FF000000"/>
        <rFont val="Arial Narrow"/>
        <family val="2"/>
      </rPr>
      <t xml:space="preserve">  </t>
    </r>
    <r>
      <rPr>
        <sz val="10"/>
        <color rgb="FF000000"/>
        <rFont val="한컴바탕"/>
        <family val="1"/>
        <charset val="129"/>
      </rPr>
      <t>무</t>
    </r>
    <r>
      <rPr>
        <sz val="10"/>
        <color rgb="FF000000"/>
        <rFont val="Arial Narrow"/>
        <family val="2"/>
      </rPr>
      <t xml:space="preserve">  </t>
    </r>
    <r>
      <rPr>
        <sz val="10"/>
        <color rgb="FF000000"/>
        <rFont val="한컴바탕"/>
        <family val="1"/>
        <charset val="129"/>
      </rPr>
      <t>비</t>
    </r>
  </si>
  <si>
    <r>
      <rPr>
        <sz val="10"/>
        <color rgb="FF000000"/>
        <rFont val="한컴바탕"/>
        <family val="1"/>
        <charset val="129"/>
      </rPr>
      <t>재산조성비</t>
    </r>
  </si>
  <si>
    <r>
      <rPr>
        <sz val="10"/>
        <color rgb="FF000000"/>
        <rFont val="한컴바탕"/>
        <family val="1"/>
        <charset val="129"/>
      </rPr>
      <t>사</t>
    </r>
    <r>
      <rPr>
        <sz val="10"/>
        <color rgb="FF000000"/>
        <rFont val="Arial Narrow"/>
        <family val="2"/>
      </rPr>
      <t xml:space="preserve">  </t>
    </r>
    <r>
      <rPr>
        <sz val="10"/>
        <color rgb="FF000000"/>
        <rFont val="한컴바탕"/>
        <family val="1"/>
        <charset val="129"/>
      </rPr>
      <t>업</t>
    </r>
    <r>
      <rPr>
        <sz val="10"/>
        <color rgb="FF000000"/>
        <rFont val="Arial Narrow"/>
        <family val="2"/>
      </rPr>
      <t xml:space="preserve">  </t>
    </r>
    <r>
      <rPr>
        <sz val="10"/>
        <color rgb="FF000000"/>
        <rFont val="한컴바탕"/>
        <family val="1"/>
        <charset val="129"/>
      </rPr>
      <t>비</t>
    </r>
  </si>
  <si>
    <r>
      <rPr>
        <sz val="10"/>
        <color rgb="FF000000"/>
        <rFont val="한컴바탕"/>
        <family val="1"/>
        <charset val="129"/>
      </rPr>
      <t>잡</t>
    </r>
    <r>
      <rPr>
        <sz val="10"/>
        <color rgb="FF000000"/>
        <rFont val="Arial Narrow"/>
        <family val="2"/>
      </rPr>
      <t xml:space="preserve">  </t>
    </r>
    <r>
      <rPr>
        <sz val="10"/>
        <color rgb="FF000000"/>
        <rFont val="한컴바탕"/>
        <family val="1"/>
        <charset val="129"/>
      </rPr>
      <t>지</t>
    </r>
    <r>
      <rPr>
        <sz val="10"/>
        <color rgb="FF000000"/>
        <rFont val="Arial Narrow"/>
        <family val="2"/>
      </rPr>
      <t xml:space="preserve">  </t>
    </r>
    <r>
      <rPr>
        <sz val="10"/>
        <color rgb="FF000000"/>
        <rFont val="한컴바탕"/>
        <family val="1"/>
        <charset val="129"/>
      </rPr>
      <t>출</t>
    </r>
  </si>
  <si>
    <r>
      <rPr>
        <sz val="10"/>
        <color rgb="FF000000"/>
        <rFont val="한컴바탕"/>
        <family val="1"/>
        <charset val="129"/>
      </rPr>
      <t>예</t>
    </r>
    <r>
      <rPr>
        <sz val="10"/>
        <color rgb="FF000000"/>
        <rFont val="Arial Narrow"/>
        <family val="2"/>
      </rPr>
      <t xml:space="preserve">  </t>
    </r>
    <r>
      <rPr>
        <sz val="10"/>
        <color rgb="FF000000"/>
        <rFont val="한컴바탕"/>
        <family val="1"/>
        <charset val="129"/>
      </rPr>
      <t>비</t>
    </r>
    <r>
      <rPr>
        <sz val="10"/>
        <color rgb="FF000000"/>
        <rFont val="Arial Narrow"/>
        <family val="2"/>
      </rPr>
      <t xml:space="preserve">  </t>
    </r>
    <r>
      <rPr>
        <sz val="10"/>
        <color rgb="FF000000"/>
        <rFont val="한컴바탕"/>
        <family val="1"/>
        <charset val="129"/>
      </rPr>
      <t>비</t>
    </r>
  </si>
  <si>
    <r>
      <rPr>
        <b/>
        <sz val="10"/>
        <color rgb="FF000000"/>
        <rFont val="한컴바탕"/>
        <family val="1"/>
        <charset val="129"/>
      </rPr>
      <t>소</t>
    </r>
    <r>
      <rPr>
        <b/>
        <sz val="10"/>
        <color rgb="FF000000"/>
        <rFont val="Arial Narrow"/>
        <family val="2"/>
      </rPr>
      <t xml:space="preserve">    </t>
    </r>
    <r>
      <rPr>
        <b/>
        <sz val="10"/>
        <color rgb="FF000000"/>
        <rFont val="한컴바탕"/>
        <family val="1"/>
        <charset val="129"/>
      </rPr>
      <t>계</t>
    </r>
  </si>
  <si>
    <r>
      <rPr>
        <b/>
        <sz val="10"/>
        <color rgb="FF000000"/>
        <rFont val="한컴바탕"/>
        <family val="1"/>
        <charset val="129"/>
      </rPr>
      <t>소</t>
    </r>
    <r>
      <rPr>
        <b/>
        <sz val="10"/>
        <color rgb="FF000000"/>
        <rFont val="Arial Narrow"/>
        <family val="2"/>
      </rPr>
      <t xml:space="preserve">     </t>
    </r>
    <r>
      <rPr>
        <b/>
        <sz val="10"/>
        <color rgb="FF000000"/>
        <rFont val="한컴바탕"/>
        <family val="1"/>
        <charset val="129"/>
      </rPr>
      <t>계</t>
    </r>
  </si>
  <si>
    <r>
      <rPr>
        <b/>
        <sz val="10"/>
        <color rgb="FF000000"/>
        <rFont val="한컴바탕"/>
        <family val="1"/>
        <charset val="129"/>
      </rPr>
      <t>소</t>
    </r>
    <r>
      <rPr>
        <b/>
        <sz val="10"/>
        <color rgb="FF000000"/>
        <rFont val="Arial Narrow"/>
        <family val="2"/>
      </rPr>
      <t xml:space="preserve">      </t>
    </r>
    <r>
      <rPr>
        <b/>
        <sz val="10"/>
        <color rgb="FF000000"/>
        <rFont val="한컴바탕"/>
        <family val="1"/>
        <charset val="129"/>
      </rPr>
      <t>계</t>
    </r>
  </si>
  <si>
    <r>
      <rPr>
        <sz val="11"/>
        <color rgb="FF282828"/>
        <rFont val="HY헤드라인M"/>
        <family val="1"/>
        <charset val="129"/>
      </rPr>
      <t>구분</t>
    </r>
    <phoneticPr fontId="2" type="noConversion"/>
  </si>
  <si>
    <r>
      <rPr>
        <sz val="11"/>
        <color rgb="FF282828"/>
        <rFont val="HY헤드라인M"/>
        <family val="1"/>
        <charset val="129"/>
      </rPr>
      <t>세</t>
    </r>
    <r>
      <rPr>
        <sz val="11"/>
        <color rgb="FF282828"/>
        <rFont val="Arial Narrow"/>
        <family val="2"/>
      </rPr>
      <t xml:space="preserve">          </t>
    </r>
    <r>
      <rPr>
        <sz val="11"/>
        <color rgb="FF282828"/>
        <rFont val="HY헤드라인M"/>
        <family val="1"/>
        <charset val="129"/>
      </rPr>
      <t>입</t>
    </r>
    <phoneticPr fontId="2" type="noConversion"/>
  </si>
  <si>
    <r>
      <rPr>
        <sz val="11"/>
        <color rgb="FF282828"/>
        <rFont val="HY헤드라인M"/>
        <family val="1"/>
        <charset val="129"/>
      </rPr>
      <t>세</t>
    </r>
    <r>
      <rPr>
        <sz val="11"/>
        <color rgb="FF282828"/>
        <rFont val="Arial Narrow"/>
        <family val="2"/>
      </rPr>
      <t xml:space="preserve">          </t>
    </r>
    <r>
      <rPr>
        <sz val="11"/>
        <color rgb="FF282828"/>
        <rFont val="HY헤드라인M"/>
        <family val="1"/>
        <charset val="129"/>
      </rPr>
      <t>출</t>
    </r>
    <phoneticPr fontId="2" type="noConversion"/>
  </si>
  <si>
    <r>
      <rPr>
        <b/>
        <sz val="10"/>
        <color rgb="FF000000"/>
        <rFont val="한컴바탕"/>
        <family val="1"/>
        <charset val="129"/>
      </rPr>
      <t>합</t>
    </r>
    <r>
      <rPr>
        <b/>
        <sz val="10"/>
        <color rgb="FF000000"/>
        <rFont val="Arial Narrow"/>
        <family val="2"/>
      </rPr>
      <t xml:space="preserve">     </t>
    </r>
    <r>
      <rPr>
        <b/>
        <sz val="10"/>
        <color rgb="FF000000"/>
        <rFont val="한컴바탕"/>
        <family val="1"/>
        <charset val="129"/>
      </rPr>
      <t>계</t>
    </r>
  </si>
  <si>
    <t>복지관</t>
    <phoneticPr fontId="2" type="noConversion"/>
  </si>
  <si>
    <t>센터</t>
    <phoneticPr fontId="2" type="noConversion"/>
  </si>
  <si>
    <t>센터</t>
    <phoneticPr fontId="2" type="noConversion"/>
  </si>
  <si>
    <t>노인</t>
    <phoneticPr fontId="2" type="noConversion"/>
  </si>
  <si>
    <t>동래구</t>
    <phoneticPr fontId="2" type="noConversion"/>
  </si>
  <si>
    <t>복지</t>
    <phoneticPr fontId="2" type="noConversion"/>
  </si>
  <si>
    <t>사회</t>
    <phoneticPr fontId="2" type="noConversion"/>
  </si>
  <si>
    <t>서비스</t>
    <phoneticPr fontId="2" type="noConversion"/>
  </si>
  <si>
    <t>사업수입</t>
    <phoneticPr fontId="2" type="noConversion"/>
  </si>
  <si>
    <t>보조금수입</t>
    <phoneticPr fontId="2" type="noConversion"/>
  </si>
  <si>
    <t>입소자수입</t>
    <phoneticPr fontId="2" type="noConversion"/>
  </si>
  <si>
    <t>사업수입</t>
    <phoneticPr fontId="2" type="noConversion"/>
  </si>
  <si>
    <r>
      <t>2012</t>
    </r>
    <r>
      <rPr>
        <sz val="10"/>
        <color rgb="FF282828"/>
        <rFont val="한컴바탕"/>
        <family val="1"/>
        <charset val="129"/>
      </rPr>
      <t>년</t>
    </r>
    <phoneticPr fontId="2" type="noConversion"/>
  </si>
  <si>
    <t>예산</t>
    <phoneticPr fontId="2" type="noConversion"/>
  </si>
  <si>
    <t>관</t>
  </si>
  <si>
    <t>증감</t>
  </si>
  <si>
    <t>증감률</t>
  </si>
  <si>
    <t>증감률</t>
    <phoneticPr fontId="2" type="noConversion"/>
  </si>
  <si>
    <t>후원금수입</t>
    <phoneticPr fontId="2" type="noConversion"/>
  </si>
  <si>
    <t>전  출  금</t>
    <phoneticPr fontId="2" type="noConversion"/>
  </si>
  <si>
    <t>전 입 금</t>
    <phoneticPr fontId="2" type="noConversion"/>
  </si>
  <si>
    <t>이 월 금</t>
    <phoneticPr fontId="2" type="noConversion"/>
  </si>
  <si>
    <t>잡 수 입</t>
    <phoneticPr fontId="2" type="noConversion"/>
  </si>
  <si>
    <r>
      <rPr>
        <sz val="10"/>
        <color rgb="FF000000"/>
        <rFont val="한컴바탕"/>
        <family val="1"/>
        <charset val="129"/>
      </rPr>
      <t>잡</t>
    </r>
    <r>
      <rPr>
        <sz val="10"/>
        <color rgb="FF000000"/>
        <rFont val="Arial Narrow"/>
        <family val="2"/>
      </rPr>
      <t xml:space="preserve">  </t>
    </r>
    <r>
      <rPr>
        <sz val="10"/>
        <color rgb="FF000000"/>
        <rFont val="한컴바탕"/>
        <family val="1"/>
        <charset val="129"/>
      </rPr>
      <t>수</t>
    </r>
    <r>
      <rPr>
        <sz val="10"/>
        <color rgb="FF000000"/>
        <rFont val="Arial Narrow"/>
        <family val="2"/>
      </rPr>
      <t xml:space="preserve"> </t>
    </r>
    <r>
      <rPr>
        <sz val="10"/>
        <color rgb="FF000000"/>
        <rFont val="한컴바탕"/>
        <family val="1"/>
        <charset val="129"/>
      </rPr>
      <t>입</t>
    </r>
    <phoneticPr fontId="2" type="noConversion"/>
  </si>
  <si>
    <t>1차 추경</t>
    <phoneticPr fontId="2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</si>
</sst>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0_ "/>
    <numFmt numFmtId="177" formatCode="0.0%"/>
  </numFmts>
  <fonts count="24">
    <font>
      <sz val="11"/>
      <color theme="1"/>
      <name val="맑은 고딕"/>
      <family val="2"/>
      <charset val="129"/>
      <scheme val="minor"/>
    </font>
    <font>
      <sz val="11"/>
      <color rgb="FF282828"/>
      <name val="HY헤드라인M"/>
      <family val="1"/>
      <charset val="129"/>
    </font>
    <font>
      <sz val="8"/>
      <name val="맑은 고딕"/>
      <family val="2"/>
      <charset val="129"/>
      <scheme val="minor"/>
    </font>
    <font>
      <b/>
      <sz val="14.6"/>
      <color rgb="FF000000"/>
      <name val="중앙세명조"/>
      <family val="3"/>
      <charset val="129"/>
    </font>
    <font>
      <b/>
      <sz val="16"/>
      <color rgb="FF787878"/>
      <name val="굴림체"/>
      <family val="3"/>
      <charset val="129"/>
    </font>
    <font>
      <sz val="10"/>
      <color rgb="FF000000"/>
      <name val="한컴바탕"/>
      <family val="1"/>
      <charset val="129"/>
    </font>
    <font>
      <sz val="11"/>
      <color theme="1"/>
      <name val="맑은 고딕"/>
      <family val="2"/>
      <charset val="129"/>
      <scheme val="minor"/>
    </font>
    <font>
      <sz val="10"/>
      <color rgb="FF282828"/>
      <name val="한컴바탕"/>
      <family val="1"/>
      <charset val="129"/>
    </font>
    <font>
      <b/>
      <sz val="10"/>
      <color rgb="FF000000"/>
      <name val="한컴바탕"/>
      <family val="1"/>
      <charset val="129"/>
    </font>
    <font>
      <sz val="10"/>
      <name val="한컴바탕"/>
      <family val="1"/>
      <charset val="129"/>
    </font>
    <font>
      <sz val="10"/>
      <color rgb="FFFF0000"/>
      <name val="한컴바탕"/>
      <family val="1"/>
      <charset val="129"/>
    </font>
    <font>
      <sz val="10"/>
      <color rgb="FF282828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0"/>
      <color rgb="FF282828"/>
      <name val="Arial Narrow"/>
      <family val="2"/>
    </font>
    <font>
      <sz val="11"/>
      <color rgb="FF282828"/>
      <name val="Arial Narrow"/>
      <family val="2"/>
    </font>
    <font>
      <sz val="10"/>
      <color theme="1"/>
      <name val="한컴바탕"/>
      <family val="1"/>
      <charset val="129"/>
    </font>
    <font>
      <b/>
      <sz val="10"/>
      <color theme="1"/>
      <name val="한컴바탕"/>
      <family val="1"/>
      <charset val="129"/>
    </font>
    <font>
      <b/>
      <sz val="10"/>
      <color rgb="FFFF0000"/>
      <name val="한컴바탕"/>
      <family val="1"/>
      <charset val="129"/>
    </font>
    <font>
      <sz val="10.5"/>
      <color rgb="FF000000"/>
      <name val="Arial Narrow"/>
      <family val="2"/>
    </font>
    <font>
      <sz val="10.5"/>
      <color rgb="FF282828"/>
      <name val="Arial Narrow"/>
      <family val="2"/>
    </font>
    <font>
      <b/>
      <sz val="10.5"/>
      <color rgb="FF000000"/>
      <name val="Arial Narrow"/>
      <family val="2"/>
    </font>
    <font>
      <b/>
      <sz val="10.5"/>
      <color rgb="FF28282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theme="1" tint="0.499984740745262"/>
      </left>
      <right style="double">
        <color rgb="FF000000"/>
      </right>
      <top/>
      <bottom style="thin">
        <color theme="1" tint="0.499984740745262"/>
      </bottom>
      <diagonal/>
    </border>
    <border>
      <left style="medium">
        <color rgb="FF000000"/>
      </left>
      <right style="thin">
        <color theme="1" tint="0.499984740745262"/>
      </right>
      <top style="medium">
        <color rgb="FF000000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rgb="FF000000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rgb="FF000000"/>
      </right>
      <top style="medium">
        <color rgb="FF000000"/>
      </top>
      <bottom style="thin">
        <color theme="1" tint="0.499984740745262"/>
      </bottom>
      <diagonal/>
    </border>
    <border>
      <left style="medium">
        <color rgb="FF000000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rgb="FF000000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uble">
        <color rgb="FF000000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rgb="FF000000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medium">
        <color rgb="FF000000"/>
      </right>
      <top style="thin">
        <color theme="1" tint="0.499984740745262"/>
      </top>
      <bottom/>
      <diagonal/>
    </border>
    <border>
      <left style="medium">
        <color rgb="FF000000"/>
      </left>
      <right style="thin">
        <color theme="1" tint="0.499984740745262"/>
      </right>
      <top/>
      <bottom style="medium">
        <color rgb="FF000000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rgb="FF000000"/>
      </bottom>
      <diagonal/>
    </border>
    <border>
      <left style="thin">
        <color theme="1" tint="0.499984740745262"/>
      </left>
      <right style="medium">
        <color rgb="FF000000"/>
      </right>
      <top/>
      <bottom style="medium">
        <color rgb="FF000000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rgb="FF000000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rgb="FF000000"/>
      </right>
      <top style="double">
        <color rgb="FF000000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rgb="FF000000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double">
        <color rgb="FF000000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medium">
        <color rgb="FF000000"/>
      </bottom>
      <diagonal/>
    </border>
    <border>
      <left style="thin">
        <color theme="1" tint="0.499984740745262"/>
      </left>
      <right style="double">
        <color rgb="FF000000"/>
      </right>
      <top style="medium">
        <color rgb="FF000000"/>
      </top>
      <bottom style="thin">
        <color theme="1" tint="0.499984740745262"/>
      </bottom>
      <diagonal/>
    </border>
    <border>
      <left style="thin">
        <color theme="1" tint="0.499984740745262"/>
      </left>
      <right style="double">
        <color rgb="FF000000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double">
        <color rgb="FF000000"/>
      </right>
      <top style="double">
        <color rgb="FF000000"/>
      </top>
      <bottom style="thin">
        <color theme="1" tint="0.499984740745262"/>
      </bottom>
      <diagonal/>
    </border>
    <border>
      <left style="thin">
        <color theme="1" tint="0.499984740745262"/>
      </left>
      <right style="double">
        <color rgb="FF000000"/>
      </right>
      <top/>
      <bottom style="medium">
        <color rgb="FF000000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rgb="FF000000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double">
        <color rgb="FF000000"/>
      </right>
      <top style="thin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rgb="FF000000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double">
        <color rgb="FF000000"/>
      </right>
      <top/>
      <bottom/>
      <diagonal/>
    </border>
    <border>
      <left style="thin">
        <color theme="1" tint="0.499984740745262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theme="1" tint="0.499984740745262"/>
      </right>
      <top/>
      <bottom/>
      <diagonal/>
    </border>
    <border>
      <left style="medium">
        <color rgb="FF000000"/>
      </left>
      <right style="thin">
        <color theme="1" tint="0.499984740745262"/>
      </right>
      <top style="double">
        <color rgb="FF000000"/>
      </top>
      <bottom/>
      <diagonal/>
    </border>
    <border>
      <left style="medium">
        <color rgb="FF000000"/>
      </left>
      <right style="thin">
        <color theme="1" tint="0.499984740745262"/>
      </right>
      <top/>
      <bottom style="medium">
        <color theme="1" tint="0.499984740745262"/>
      </bottom>
      <diagonal/>
    </border>
  </borders>
  <cellStyleXfs count="2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176" fontId="0" fillId="0" borderId="0" xfId="0" applyNumberFormat="1">
      <alignment vertical="center"/>
    </xf>
    <xf numFmtId="0" fontId="12" fillId="0" borderId="0" xfId="0" applyFont="1">
      <alignment vertical="center"/>
    </xf>
    <xf numFmtId="176" fontId="11" fillId="0" borderId="24" xfId="0" applyNumberFormat="1" applyFont="1" applyBorder="1" applyAlignment="1">
      <alignment horizontal="center" vertical="center" wrapText="1"/>
    </xf>
    <xf numFmtId="176" fontId="11" fillId="0" borderId="12" xfId="0" applyNumberFormat="1" applyFont="1" applyBorder="1" applyAlignment="1">
      <alignment horizontal="center" vertical="center" wrapText="1"/>
    </xf>
    <xf numFmtId="176" fontId="11" fillId="0" borderId="35" xfId="0" applyNumberFormat="1" applyFont="1" applyBorder="1" applyAlignment="1">
      <alignment horizontal="center" vertical="center" wrapText="1"/>
    </xf>
    <xf numFmtId="176" fontId="11" fillId="0" borderId="36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4" fillId="3" borderId="30" xfId="0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right" vertical="center" wrapText="1"/>
    </xf>
    <xf numFmtId="177" fontId="15" fillId="0" borderId="26" xfId="0" applyNumberFormat="1" applyFont="1" applyBorder="1" applyAlignment="1">
      <alignment horizontal="right" vertical="center" wrapText="1"/>
    </xf>
    <xf numFmtId="0" fontId="14" fillId="0" borderId="22" xfId="0" applyFont="1" applyBorder="1" applyAlignment="1">
      <alignment horizontal="center" vertical="center" wrapText="1"/>
    </xf>
    <xf numFmtId="177" fontId="15" fillId="0" borderId="15" xfId="0" applyNumberFormat="1" applyFont="1" applyBorder="1" applyAlignment="1">
      <alignment horizontal="right" vertical="center" wrapText="1"/>
    </xf>
    <xf numFmtId="3" fontId="20" fillId="0" borderId="16" xfId="0" applyNumberFormat="1" applyFont="1" applyBorder="1" applyAlignment="1">
      <alignment horizontal="right" vertical="center" wrapText="1"/>
    </xf>
    <xf numFmtId="177" fontId="21" fillId="0" borderId="25" xfId="0" applyNumberFormat="1" applyFont="1" applyBorder="1" applyAlignment="1">
      <alignment horizontal="right" vertical="center" wrapText="1"/>
    </xf>
    <xf numFmtId="3" fontId="20" fillId="0" borderId="7" xfId="0" applyNumberFormat="1" applyFont="1" applyBorder="1" applyAlignment="1">
      <alignment horizontal="right" vertical="center" wrapText="1"/>
    </xf>
    <xf numFmtId="177" fontId="21" fillId="0" borderId="9" xfId="0" applyNumberFormat="1" applyFont="1" applyBorder="1" applyAlignment="1">
      <alignment horizontal="right" vertical="center" wrapText="1"/>
    </xf>
    <xf numFmtId="41" fontId="20" fillId="0" borderId="7" xfId="1" applyFont="1" applyBorder="1" applyAlignment="1">
      <alignment horizontal="right" vertical="center" wrapText="1"/>
    </xf>
    <xf numFmtId="3" fontId="22" fillId="3" borderId="30" xfId="0" applyNumberFormat="1" applyFont="1" applyFill="1" applyBorder="1" applyAlignment="1">
      <alignment horizontal="right" vertical="center" wrapText="1"/>
    </xf>
    <xf numFmtId="177" fontId="23" fillId="3" borderId="31" xfId="0" applyNumberFormat="1" applyFont="1" applyFill="1" applyBorder="1" applyAlignment="1">
      <alignment horizontal="right" vertical="center" wrapText="1"/>
    </xf>
    <xf numFmtId="3" fontId="20" fillId="0" borderId="27" xfId="0" applyNumberFormat="1" applyFont="1" applyBorder="1" applyAlignment="1">
      <alignment horizontal="right" vertical="center" wrapText="1"/>
    </xf>
    <xf numFmtId="177" fontId="21" fillId="0" borderId="2" xfId="0" applyNumberFormat="1" applyFont="1" applyBorder="1" applyAlignment="1">
      <alignment horizontal="right" vertical="center" wrapText="1"/>
    </xf>
    <xf numFmtId="177" fontId="21" fillId="0" borderId="17" xfId="0" applyNumberFormat="1" applyFont="1" applyBorder="1" applyAlignment="1">
      <alignment horizontal="right" vertical="center" wrapText="1"/>
    </xf>
    <xf numFmtId="177" fontId="21" fillId="0" borderId="8" xfId="0" applyNumberFormat="1" applyFont="1" applyBorder="1" applyAlignment="1">
      <alignment horizontal="right" vertical="center" wrapText="1"/>
    </xf>
    <xf numFmtId="177" fontId="23" fillId="3" borderId="33" xfId="0" applyNumberFormat="1" applyFont="1" applyFill="1" applyBorder="1" applyAlignment="1">
      <alignment horizontal="right" vertical="center" wrapText="1"/>
    </xf>
    <xf numFmtId="177" fontId="21" fillId="0" borderId="29" xfId="0" applyNumberFormat="1" applyFont="1" applyBorder="1" applyAlignment="1">
      <alignment horizontal="right" vertical="center" wrapText="1"/>
    </xf>
    <xf numFmtId="0" fontId="5" fillId="0" borderId="38" xfId="0" applyFont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1</xdr:row>
      <xdr:rowOff>28574</xdr:rowOff>
    </xdr:from>
    <xdr:to>
      <xdr:col>10</xdr:col>
      <xdr:colOff>257174</xdr:colOff>
      <xdr:row>1</xdr:row>
      <xdr:rowOff>704849</xdr:rowOff>
    </xdr:to>
    <xdr:sp macro="" textlink="">
      <xdr:nvSpPr>
        <xdr:cNvPr id="2" name="모서리가 둥근 직사각형 1"/>
        <xdr:cNvSpPr/>
      </xdr:nvSpPr>
      <xdr:spPr>
        <a:xfrm>
          <a:off x="285749" y="257174"/>
          <a:ext cx="6943725" cy="676275"/>
        </a:xfrm>
        <a:prstGeom prst="roundRect">
          <a:avLst/>
        </a:prstGeom>
        <a:blipFill>
          <a:blip xmlns:r="http://schemas.openxmlformats.org/officeDocument/2006/relationships" r:embed="rId1" cstate="print"/>
          <a:tile tx="0" ty="0" sx="100000" sy="100000" flip="none" algn="tl"/>
        </a:blip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ko-KR" altLang="en-US" sz="1500" b="0" cap="none" spc="0">
              <a:ln>
                <a:noFill/>
              </a:ln>
              <a:solidFill>
                <a:schemeClr val="tx1"/>
              </a:solidFill>
              <a:effectLst/>
              <a:latin typeface="HY헤드라인M" pitchFamily="18" charset="-127"/>
              <a:ea typeface="HY헤드라인M" pitchFamily="18" charset="-127"/>
            </a:rPr>
            <a:t>동래구노인복지관</a:t>
          </a:r>
          <a:r>
            <a:rPr lang="en-US" altLang="ko-KR" sz="1500" b="0" cap="none" spc="0">
              <a:ln>
                <a:noFill/>
              </a:ln>
              <a:solidFill>
                <a:schemeClr val="tx1"/>
              </a:solidFill>
              <a:effectLst/>
              <a:latin typeface="HY헤드라인M" pitchFamily="18" charset="-127"/>
              <a:ea typeface="HY헤드라인M" pitchFamily="18" charset="-127"/>
            </a:rPr>
            <a:t>(</a:t>
          </a:r>
          <a:r>
            <a:rPr lang="ko-KR" altLang="en-US" sz="1500" b="0" cap="none" spc="0">
              <a:ln>
                <a:noFill/>
              </a:ln>
              <a:solidFill>
                <a:schemeClr val="tx1"/>
              </a:solidFill>
              <a:effectLst/>
              <a:latin typeface="HY헤드라인M" pitchFamily="18" charset="-127"/>
              <a:ea typeface="HY헤드라인M" pitchFamily="18" charset="-127"/>
            </a:rPr>
            <a:t>부설기관 포함</a:t>
          </a:r>
          <a:r>
            <a:rPr lang="en-US" altLang="ko-KR" sz="1500" b="0" cap="none" spc="0">
              <a:ln>
                <a:noFill/>
              </a:ln>
              <a:solidFill>
                <a:schemeClr val="tx1"/>
              </a:solidFill>
              <a:effectLst/>
              <a:latin typeface="HY헤드라인M" pitchFamily="18" charset="-127"/>
              <a:ea typeface="HY헤드라인M" pitchFamily="18" charset="-127"/>
            </a:rPr>
            <a:t>)</a:t>
          </a:r>
        </a:p>
        <a:p>
          <a:pPr algn="ctr"/>
          <a:r>
            <a:rPr lang="en-US" altLang="ko-KR" sz="1500" b="0" cap="none" spc="0">
              <a:ln>
                <a:noFill/>
              </a:ln>
              <a:solidFill>
                <a:schemeClr val="tx1"/>
              </a:solidFill>
              <a:effectLst/>
              <a:latin typeface="HY헤드라인M" pitchFamily="18" charset="-127"/>
              <a:ea typeface="HY헤드라인M" pitchFamily="18" charset="-127"/>
            </a:rPr>
            <a:t>2012</a:t>
          </a:r>
          <a:r>
            <a:rPr lang="ko-KR" altLang="en-US" sz="1500" b="0" cap="none" spc="0">
              <a:ln>
                <a:noFill/>
              </a:ln>
              <a:solidFill>
                <a:schemeClr val="tx1"/>
              </a:solidFill>
              <a:effectLst/>
              <a:latin typeface="HY헤드라인M" pitchFamily="18" charset="-127"/>
              <a:ea typeface="HY헤드라인M" pitchFamily="18" charset="-127"/>
            </a:rPr>
            <a:t>년도 </a:t>
          </a:r>
          <a:r>
            <a:rPr lang="ko-KR" altLang="en-US" sz="1500" b="0" cap="none" spc="0" baseline="0">
              <a:ln>
                <a:noFill/>
              </a:ln>
              <a:solidFill>
                <a:schemeClr val="tx1"/>
              </a:solidFill>
              <a:effectLst/>
              <a:latin typeface="HY헤드라인M" pitchFamily="18" charset="-127"/>
              <a:ea typeface="HY헤드라인M" pitchFamily="18" charset="-127"/>
            </a:rPr>
            <a:t> </a:t>
          </a:r>
          <a:r>
            <a:rPr lang="en-US" altLang="ko-KR" sz="1500" b="0" cap="none" spc="0" baseline="0">
              <a:ln>
                <a:noFill/>
              </a:ln>
              <a:solidFill>
                <a:schemeClr val="tx1"/>
              </a:solidFill>
              <a:effectLst/>
              <a:latin typeface="HY헤드라인M" pitchFamily="18" charset="-127"/>
              <a:ea typeface="HY헤드라인M" pitchFamily="18" charset="-127"/>
            </a:rPr>
            <a:t>1</a:t>
          </a:r>
          <a:r>
            <a:rPr lang="ko-KR" altLang="en-US" sz="1500" b="0" cap="none" spc="0" baseline="0">
              <a:ln>
                <a:noFill/>
              </a:ln>
              <a:solidFill>
                <a:schemeClr val="tx1"/>
              </a:solidFill>
              <a:effectLst/>
              <a:latin typeface="HY헤드라인M" pitchFamily="18" charset="-127"/>
              <a:ea typeface="HY헤드라인M" pitchFamily="18" charset="-127"/>
            </a:rPr>
            <a:t>차 추가경정 </a:t>
          </a:r>
          <a:r>
            <a:rPr lang="ko-KR" altLang="en-US" sz="1500" b="0" cap="none" spc="0">
              <a:ln>
                <a:noFill/>
              </a:ln>
              <a:solidFill>
                <a:schemeClr val="tx1"/>
              </a:solidFill>
              <a:effectLst/>
              <a:latin typeface="HY헤드라인M" pitchFamily="18" charset="-127"/>
              <a:ea typeface="HY헤드라인M" pitchFamily="18" charset="-127"/>
            </a:rPr>
            <a:t>예산</a:t>
          </a:r>
          <a:r>
            <a:rPr lang="en-US" altLang="ko-KR" sz="1500" b="0" cap="none" spc="0">
              <a:ln>
                <a:noFill/>
              </a:ln>
              <a:solidFill>
                <a:schemeClr val="tx1"/>
              </a:solidFill>
              <a:effectLst/>
              <a:latin typeface="HY헤드라인M" pitchFamily="18" charset="-127"/>
              <a:ea typeface="HY헤드라인M" pitchFamily="18" charset="-127"/>
            </a:rPr>
            <a:t>(</a:t>
          </a:r>
          <a:r>
            <a:rPr lang="ko-KR" altLang="en-US" sz="1500" b="0" cap="none" spc="0">
              <a:ln>
                <a:noFill/>
              </a:ln>
              <a:solidFill>
                <a:schemeClr val="tx1"/>
              </a:solidFill>
              <a:effectLst/>
              <a:latin typeface="HY헤드라인M" pitchFamily="18" charset="-127"/>
              <a:ea typeface="HY헤드라인M" pitchFamily="18" charset="-127"/>
            </a:rPr>
            <a:t>안</a:t>
          </a:r>
          <a:r>
            <a:rPr lang="en-US" altLang="ko-KR" sz="1500" b="0" cap="none" spc="0">
              <a:ln>
                <a:noFill/>
              </a:ln>
              <a:solidFill>
                <a:schemeClr val="tx1"/>
              </a:solidFill>
              <a:effectLst/>
              <a:latin typeface="HY헤드라인M" pitchFamily="18" charset="-127"/>
              <a:ea typeface="HY헤드라인M" pitchFamily="18" charset="-127"/>
            </a:rPr>
            <a:t>)  </a:t>
          </a:r>
          <a:r>
            <a:rPr lang="ko-KR" altLang="en-US" sz="1500" b="0" cap="none" spc="0">
              <a:ln>
                <a:noFill/>
              </a:ln>
              <a:solidFill>
                <a:schemeClr val="tx1"/>
              </a:solidFill>
              <a:effectLst/>
              <a:latin typeface="HY헤드라인M" pitchFamily="18" charset="-127"/>
              <a:ea typeface="HY헤드라인M" pitchFamily="18" charset="-127"/>
            </a:rPr>
            <a:t>세입∙세출 총괄표</a:t>
          </a:r>
          <a:endParaRPr lang="en-US" altLang="ko-KR" sz="1500" b="0" cap="none" spc="0">
            <a:ln>
              <a:noFill/>
            </a:ln>
            <a:solidFill>
              <a:schemeClr val="tx1"/>
            </a:solidFill>
            <a:effectLst/>
            <a:latin typeface="HY헤드라인M" pitchFamily="18" charset="-127"/>
            <a:ea typeface="HY헤드라인M" pitchFamily="18" charset="-127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2&#45380;1&#52264;&#52628;&#44221;&#50696;&#4932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총괄표"/>
      <sheetName val="세입"/>
      <sheetName val="세출"/>
      <sheetName val="표지1"/>
      <sheetName val="주간노인총괄표"/>
      <sheetName val="노인세입"/>
      <sheetName val="노인세출"/>
      <sheetName val="표지2"/>
      <sheetName val="노인돌봄총괄표"/>
      <sheetName val="돌봄세입"/>
      <sheetName val="돌봄세출"/>
    </sheetNames>
    <sheetDataSet>
      <sheetData sheetId="0"/>
      <sheetData sheetId="1">
        <row r="6">
          <cell r="N6">
            <v>424694</v>
          </cell>
        </row>
        <row r="7">
          <cell r="E7">
            <v>117602</v>
          </cell>
        </row>
        <row r="14">
          <cell r="E14">
            <v>901987</v>
          </cell>
        </row>
        <row r="21">
          <cell r="E21">
            <v>71568</v>
          </cell>
        </row>
        <row r="22">
          <cell r="N22">
            <v>14677</v>
          </cell>
        </row>
        <row r="27">
          <cell r="E27">
            <v>50000</v>
          </cell>
          <cell r="N27">
            <v>729078.63</v>
          </cell>
        </row>
        <row r="32">
          <cell r="E32">
            <v>100073</v>
          </cell>
        </row>
        <row r="38">
          <cell r="E38">
            <v>800</v>
          </cell>
          <cell r="N38">
            <v>500</v>
          </cell>
        </row>
        <row r="41">
          <cell r="N41">
            <v>73080</v>
          </cell>
        </row>
      </sheetData>
      <sheetData sheetId="2"/>
      <sheetData sheetId="3"/>
      <sheetData sheetId="4"/>
      <sheetData sheetId="5">
        <row r="6">
          <cell r="E6">
            <v>47875</v>
          </cell>
          <cell r="N6">
            <v>102443</v>
          </cell>
        </row>
        <row r="13">
          <cell r="E13">
            <v>156148.71</v>
          </cell>
        </row>
        <row r="18">
          <cell r="E18">
            <v>85296</v>
          </cell>
        </row>
        <row r="20">
          <cell r="N20">
            <v>25649.8</v>
          </cell>
        </row>
        <row r="23">
          <cell r="E23">
            <v>1012</v>
          </cell>
        </row>
        <row r="24">
          <cell r="N24">
            <v>35000</v>
          </cell>
        </row>
        <row r="27">
          <cell r="N27">
            <v>127239</v>
          </cell>
        </row>
      </sheetData>
      <sheetData sheetId="6"/>
      <sheetData sheetId="7"/>
      <sheetData sheetId="8"/>
      <sheetData sheetId="9">
        <row r="7">
          <cell r="E7">
            <v>125172</v>
          </cell>
          <cell r="N7">
            <v>130605</v>
          </cell>
        </row>
        <row r="10">
          <cell r="E10">
            <v>20402</v>
          </cell>
        </row>
        <row r="11">
          <cell r="N11">
            <v>15000</v>
          </cell>
        </row>
        <row r="14">
          <cell r="E14">
            <v>31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selection activeCell="K21" sqref="K21"/>
    </sheetView>
  </sheetViews>
  <sheetFormatPr defaultRowHeight="16.5"/>
  <cols>
    <col min="1" max="1" width="6.625" customWidth="1"/>
    <col min="2" max="2" width="10.625" customWidth="1"/>
    <col min="6" max="6" width="10.5" style="2" bestFit="1" customWidth="1"/>
    <col min="7" max="7" width="10.625" customWidth="1"/>
    <col min="11" max="11" width="9" style="2"/>
  </cols>
  <sheetData>
    <row r="1" spans="1:11" ht="23.25" customHeight="1">
      <c r="A1" s="1"/>
    </row>
    <row r="2" spans="1:11" ht="56.2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8.75" customHeight="1" thickBot="1">
      <c r="A3" s="48" t="s">
        <v>4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s="3" customFormat="1" ht="23.1" customHeight="1">
      <c r="A4" s="49" t="s">
        <v>13</v>
      </c>
      <c r="B4" s="52" t="s">
        <v>14</v>
      </c>
      <c r="C4" s="52"/>
      <c r="D4" s="52"/>
      <c r="E4" s="52"/>
      <c r="F4" s="53"/>
      <c r="G4" s="54" t="s">
        <v>15</v>
      </c>
      <c r="H4" s="52"/>
      <c r="I4" s="52"/>
      <c r="J4" s="52"/>
      <c r="K4" s="55"/>
    </row>
    <row r="5" spans="1:11" s="3" customFormat="1" ht="23.1" customHeight="1">
      <c r="A5" s="50"/>
      <c r="B5" s="56" t="s">
        <v>31</v>
      </c>
      <c r="C5" s="44" t="s">
        <v>29</v>
      </c>
      <c r="D5" s="38" t="s">
        <v>29</v>
      </c>
      <c r="E5" s="56" t="s">
        <v>32</v>
      </c>
      <c r="F5" s="4" t="s">
        <v>33</v>
      </c>
      <c r="G5" s="58" t="s">
        <v>31</v>
      </c>
      <c r="H5" s="44" t="s">
        <v>29</v>
      </c>
      <c r="I5" s="44" t="s">
        <v>29</v>
      </c>
      <c r="J5" s="56" t="s">
        <v>32</v>
      </c>
      <c r="K5" s="5" t="s">
        <v>34</v>
      </c>
    </row>
    <row r="6" spans="1:11" s="3" customFormat="1" ht="23.1" customHeight="1" thickBot="1">
      <c r="A6" s="51"/>
      <c r="B6" s="57"/>
      <c r="C6" s="43" t="s">
        <v>30</v>
      </c>
      <c r="D6" s="43" t="s">
        <v>41</v>
      </c>
      <c r="E6" s="57"/>
      <c r="F6" s="6" t="s">
        <v>0</v>
      </c>
      <c r="G6" s="59"/>
      <c r="H6" s="43" t="s">
        <v>30</v>
      </c>
      <c r="I6" s="43" t="s">
        <v>41</v>
      </c>
      <c r="J6" s="57"/>
      <c r="K6" s="7" t="s">
        <v>0</v>
      </c>
    </row>
    <row r="7" spans="1:11" s="3" customFormat="1" ht="23.1" customHeight="1" thickTop="1">
      <c r="A7" s="31" t="s">
        <v>1</v>
      </c>
      <c r="B7" s="39" t="s">
        <v>25</v>
      </c>
      <c r="C7" s="18">
        <v>113042</v>
      </c>
      <c r="D7" s="18">
        <f>[1]총괄표!$E$7</f>
        <v>117602</v>
      </c>
      <c r="E7" s="18">
        <f>D7-C7</f>
        <v>4560</v>
      </c>
      <c r="F7" s="19">
        <f>IF(ISERROR(E7/C7),"",(E7/C7))</f>
        <v>4.0338989048318327E-2</v>
      </c>
      <c r="G7" s="8" t="s">
        <v>5</v>
      </c>
      <c r="H7" s="18">
        <v>413467</v>
      </c>
      <c r="I7" s="18">
        <f>[1]총괄표!$N$6</f>
        <v>424694</v>
      </c>
      <c r="J7" s="18">
        <f>I7-H7</f>
        <v>11227</v>
      </c>
      <c r="K7" s="27">
        <f>IF(ISERROR(J7/H7),"",(J7/H7))</f>
        <v>2.7153315742247868E-2</v>
      </c>
    </row>
    <row r="8" spans="1:11" s="3" customFormat="1" ht="23.1" customHeight="1">
      <c r="A8" s="33" t="s">
        <v>21</v>
      </c>
      <c r="B8" s="40" t="s">
        <v>26</v>
      </c>
      <c r="C8" s="20">
        <v>827480</v>
      </c>
      <c r="D8" s="20">
        <f>[1]총괄표!$E$14</f>
        <v>901987</v>
      </c>
      <c r="E8" s="20">
        <f t="shared" ref="E8:E12" si="0">D8-C8</f>
        <v>74507</v>
      </c>
      <c r="F8" s="21">
        <f t="shared" ref="F8:F23" si="1">IF(ISERROR(E8/C8),"",(E8/C8))</f>
        <v>9.004084690868662E-2</v>
      </c>
      <c r="G8" s="10" t="s">
        <v>6</v>
      </c>
      <c r="H8" s="20">
        <v>13844</v>
      </c>
      <c r="I8" s="20">
        <f>[1]총괄표!$N$22</f>
        <v>14677</v>
      </c>
      <c r="J8" s="20">
        <f t="shared" ref="J8:J23" si="2">I8-H8</f>
        <v>833</v>
      </c>
      <c r="K8" s="28">
        <f t="shared" ref="K8:K9" si="3">IF(ISERROR(J8/H8),"",(J8/H8))</f>
        <v>6.0170470962149669E-2</v>
      </c>
    </row>
    <row r="9" spans="1:11" s="3" customFormat="1" ht="23.1" customHeight="1">
      <c r="A9" s="33" t="s">
        <v>20</v>
      </c>
      <c r="B9" s="40" t="s">
        <v>35</v>
      </c>
      <c r="C9" s="20">
        <v>65968</v>
      </c>
      <c r="D9" s="20">
        <f>[1]총괄표!$E$21</f>
        <v>71568</v>
      </c>
      <c r="E9" s="20">
        <f t="shared" si="0"/>
        <v>5600</v>
      </c>
      <c r="F9" s="21">
        <f t="shared" ref="F9" si="4">IF(ISERROR(E9/C9),"",(E9/C9))</f>
        <v>8.4889643463497449E-2</v>
      </c>
      <c r="G9" s="10" t="s">
        <v>7</v>
      </c>
      <c r="H9" s="20">
        <v>657857</v>
      </c>
      <c r="I9" s="20">
        <f>[1]총괄표!$N$27</f>
        <v>729078.63</v>
      </c>
      <c r="J9" s="20">
        <f t="shared" ref="J9:J11" si="5">I9-H9</f>
        <v>71221.63</v>
      </c>
      <c r="K9" s="28">
        <f t="shared" si="3"/>
        <v>0.10826308757070306</v>
      </c>
    </row>
    <row r="10" spans="1:11" s="3" customFormat="1" ht="23.1" customHeight="1">
      <c r="A10" s="33" t="s">
        <v>17</v>
      </c>
      <c r="B10" s="40" t="s">
        <v>37</v>
      </c>
      <c r="C10" s="20">
        <v>50000</v>
      </c>
      <c r="D10" s="20">
        <f>[1]총괄표!$E$27</f>
        <v>50000</v>
      </c>
      <c r="E10" s="20">
        <f t="shared" si="0"/>
        <v>0</v>
      </c>
      <c r="F10" s="21">
        <f t="shared" si="1"/>
        <v>0</v>
      </c>
      <c r="G10" s="10" t="s">
        <v>8</v>
      </c>
      <c r="H10" s="20">
        <v>500</v>
      </c>
      <c r="I10" s="20">
        <f>[1]총괄표!$N$38</f>
        <v>500</v>
      </c>
      <c r="J10" s="20">
        <f t="shared" si="5"/>
        <v>0</v>
      </c>
      <c r="K10" s="28">
        <v>1</v>
      </c>
    </row>
    <row r="11" spans="1:11" s="3" customFormat="1" ht="23.1" customHeight="1">
      <c r="A11" s="33"/>
      <c r="B11" s="40" t="s">
        <v>38</v>
      </c>
      <c r="C11" s="20">
        <v>75845</v>
      </c>
      <c r="D11" s="20">
        <f>[1]총괄표!$E$32</f>
        <v>100073</v>
      </c>
      <c r="E11" s="20">
        <f t="shared" si="0"/>
        <v>24228</v>
      </c>
      <c r="F11" s="21">
        <f t="shared" si="1"/>
        <v>0.31944096512624431</v>
      </c>
      <c r="G11" s="10" t="s">
        <v>9</v>
      </c>
      <c r="H11" s="20">
        <v>47467</v>
      </c>
      <c r="I11" s="20">
        <f>[1]총괄표!$N$41</f>
        <v>73080</v>
      </c>
      <c r="J11" s="20">
        <f t="shared" si="5"/>
        <v>25613</v>
      </c>
      <c r="K11" s="28">
        <f t="shared" ref="K11:K23" si="6">IF(ISERROR(J11/H11),"",(J11/H11))</f>
        <v>0.53959592980386373</v>
      </c>
    </row>
    <row r="12" spans="1:11" s="3" customFormat="1" ht="23.1" customHeight="1">
      <c r="A12" s="34"/>
      <c r="B12" s="40" t="s">
        <v>39</v>
      </c>
      <c r="C12" s="22">
        <v>800</v>
      </c>
      <c r="D12" s="22">
        <f>[1]총괄표!$E$38</f>
        <v>800</v>
      </c>
      <c r="E12" s="20">
        <f t="shared" si="0"/>
        <v>0</v>
      </c>
      <c r="F12" s="21">
        <f t="shared" si="1"/>
        <v>0</v>
      </c>
      <c r="G12" s="10"/>
      <c r="H12" s="20"/>
      <c r="I12" s="20"/>
      <c r="J12" s="20"/>
      <c r="K12" s="28"/>
    </row>
    <row r="13" spans="1:11" s="3" customFormat="1" ht="23.1" customHeight="1" thickBot="1">
      <c r="A13" s="32"/>
      <c r="B13" s="11" t="s">
        <v>10</v>
      </c>
      <c r="C13" s="23">
        <f>SUM(C7:C12)</f>
        <v>1133135</v>
      </c>
      <c r="D13" s="23">
        <f>SUM(D7:D12)</f>
        <v>1242030</v>
      </c>
      <c r="E13" s="23">
        <f>D13-C13</f>
        <v>108895</v>
      </c>
      <c r="F13" s="24">
        <f t="shared" si="1"/>
        <v>9.6100641141611542E-2</v>
      </c>
      <c r="G13" s="12" t="s">
        <v>11</v>
      </c>
      <c r="H13" s="23">
        <f>SUM(H7:H12)</f>
        <v>1133135</v>
      </c>
      <c r="I13" s="23">
        <f>SUM(I7:I12)</f>
        <v>1242029.6299999999</v>
      </c>
      <c r="J13" s="23">
        <f t="shared" si="2"/>
        <v>108894.62999999989</v>
      </c>
      <c r="K13" s="29">
        <f t="shared" si="6"/>
        <v>9.6100314613880855E-2</v>
      </c>
    </row>
    <row r="14" spans="1:11" s="3" customFormat="1" ht="23.1" customHeight="1">
      <c r="A14" s="33" t="s">
        <v>2</v>
      </c>
      <c r="B14" s="41" t="s">
        <v>27</v>
      </c>
      <c r="C14" s="25">
        <v>50400</v>
      </c>
      <c r="D14" s="25">
        <f>[1]주간노인총괄표!$E$6</f>
        <v>47875</v>
      </c>
      <c r="E14" s="25">
        <f t="shared" ref="E14:E23" si="7">D14-C14</f>
        <v>-2525</v>
      </c>
      <c r="F14" s="26">
        <f t="shared" si="1"/>
        <v>-5.0099206349206352E-2</v>
      </c>
      <c r="G14" s="13" t="s">
        <v>5</v>
      </c>
      <c r="H14" s="25">
        <v>118565</v>
      </c>
      <c r="I14" s="25">
        <f>[1]주간노인총괄표!$N$6</f>
        <v>102443</v>
      </c>
      <c r="J14" s="25">
        <f t="shared" si="2"/>
        <v>-16122</v>
      </c>
      <c r="K14" s="30">
        <f t="shared" si="6"/>
        <v>-0.13597604689410872</v>
      </c>
    </row>
    <row r="15" spans="1:11" s="3" customFormat="1" ht="23.1" customHeight="1">
      <c r="A15" s="36" t="s">
        <v>20</v>
      </c>
      <c r="B15" s="40" t="s">
        <v>28</v>
      </c>
      <c r="C15" s="20">
        <v>176400</v>
      </c>
      <c r="D15" s="20">
        <f>[1]주간노인총괄표!$E$13</f>
        <v>156148.71</v>
      </c>
      <c r="E15" s="20">
        <f t="shared" si="7"/>
        <v>-20251.290000000008</v>
      </c>
      <c r="F15" s="21">
        <f t="shared" si="1"/>
        <v>-0.11480323129251706</v>
      </c>
      <c r="G15" s="10" t="s">
        <v>7</v>
      </c>
      <c r="H15" s="20">
        <v>29320</v>
      </c>
      <c r="I15" s="20">
        <f>[1]주간노인총괄표!$N$20</f>
        <v>25649.8</v>
      </c>
      <c r="J15" s="20">
        <f t="shared" si="2"/>
        <v>-3670.2000000000007</v>
      </c>
      <c r="K15" s="28">
        <f t="shared" si="6"/>
        <v>-0.12517735334242841</v>
      </c>
    </row>
    <row r="16" spans="1:11" s="3" customFormat="1" ht="23.1" customHeight="1">
      <c r="A16" s="36" t="s">
        <v>22</v>
      </c>
      <c r="B16" s="40" t="s">
        <v>38</v>
      </c>
      <c r="C16" s="20">
        <v>81870</v>
      </c>
      <c r="D16" s="20">
        <f>[1]주간노인총괄표!$E$18</f>
        <v>85296</v>
      </c>
      <c r="E16" s="20">
        <f t="shared" si="7"/>
        <v>3426</v>
      </c>
      <c r="F16" s="21">
        <f t="shared" si="1"/>
        <v>4.1846830340784173E-2</v>
      </c>
      <c r="G16" s="42" t="s">
        <v>36</v>
      </c>
      <c r="H16" s="20">
        <v>35000</v>
      </c>
      <c r="I16" s="20">
        <f>[1]주간노인총괄표!$N$24</f>
        <v>35000</v>
      </c>
      <c r="J16" s="20">
        <f t="shared" si="2"/>
        <v>0</v>
      </c>
      <c r="K16" s="28">
        <f t="shared" si="6"/>
        <v>0</v>
      </c>
    </row>
    <row r="17" spans="1:11" s="3" customFormat="1" ht="23.1" customHeight="1">
      <c r="A17" s="36" t="s">
        <v>19</v>
      </c>
      <c r="B17" s="9" t="s">
        <v>40</v>
      </c>
      <c r="C17" s="20">
        <v>250</v>
      </c>
      <c r="D17" s="20">
        <f>[1]주간노인총괄표!$E$23</f>
        <v>1012</v>
      </c>
      <c r="E17" s="20">
        <f t="shared" si="7"/>
        <v>762</v>
      </c>
      <c r="F17" s="21">
        <f t="shared" si="1"/>
        <v>3.048</v>
      </c>
      <c r="G17" s="10" t="s">
        <v>9</v>
      </c>
      <c r="H17" s="22">
        <v>126035</v>
      </c>
      <c r="I17" s="22">
        <f>[1]주간노인총괄표!$N$27</f>
        <v>127239</v>
      </c>
      <c r="J17" s="20">
        <f t="shared" si="2"/>
        <v>1204</v>
      </c>
      <c r="K17" s="28">
        <f t="shared" si="6"/>
        <v>9.552901971674535E-3</v>
      </c>
    </row>
    <row r="18" spans="1:11" s="3" customFormat="1" ht="23.1" customHeight="1" thickBot="1">
      <c r="A18" s="35"/>
      <c r="B18" s="11" t="s">
        <v>10</v>
      </c>
      <c r="C18" s="23">
        <f>SUM(C14:C17)</f>
        <v>308920</v>
      </c>
      <c r="D18" s="23">
        <f>SUM(D14:D17)</f>
        <v>290331.70999999996</v>
      </c>
      <c r="E18" s="23">
        <f t="shared" si="7"/>
        <v>-18588.290000000037</v>
      </c>
      <c r="F18" s="24">
        <f t="shared" si="1"/>
        <v>-6.0171856791402425E-2</v>
      </c>
      <c r="G18" s="12" t="s">
        <v>12</v>
      </c>
      <c r="H18" s="23">
        <f>SUM(H14:H17)</f>
        <v>308920</v>
      </c>
      <c r="I18" s="23">
        <f>SUM(I14:I17)</f>
        <v>290331.8</v>
      </c>
      <c r="J18" s="23">
        <f t="shared" si="2"/>
        <v>-18588.200000000012</v>
      </c>
      <c r="K18" s="29">
        <f t="shared" si="6"/>
        <v>-6.0171565453839219E-2</v>
      </c>
    </row>
    <row r="19" spans="1:11" s="3" customFormat="1" ht="23.1" customHeight="1">
      <c r="A19" s="36" t="s">
        <v>3</v>
      </c>
      <c r="B19" s="41" t="s">
        <v>28</v>
      </c>
      <c r="C19" s="25">
        <v>125172</v>
      </c>
      <c r="D19" s="25">
        <f>[1]노인돌봄총괄표!$E$7</f>
        <v>125172</v>
      </c>
      <c r="E19" s="25">
        <f t="shared" si="7"/>
        <v>0</v>
      </c>
      <c r="F19" s="26">
        <f t="shared" si="1"/>
        <v>0</v>
      </c>
      <c r="G19" s="10" t="s">
        <v>7</v>
      </c>
      <c r="H19" s="25">
        <v>131321</v>
      </c>
      <c r="I19" s="25">
        <f>[1]노인돌봄총괄표!$N$7</f>
        <v>130605</v>
      </c>
      <c r="J19" s="25">
        <f t="shared" si="2"/>
        <v>-716</v>
      </c>
      <c r="K19" s="30">
        <f t="shared" si="6"/>
        <v>-5.4522886667022026E-3</v>
      </c>
    </row>
    <row r="20" spans="1:11" s="3" customFormat="1" ht="23.1" customHeight="1">
      <c r="A20" s="36" t="s">
        <v>23</v>
      </c>
      <c r="B20" s="40" t="s">
        <v>38</v>
      </c>
      <c r="C20" s="20">
        <v>21118.796999999999</v>
      </c>
      <c r="D20" s="20">
        <f>[1]노인돌봄총괄표!$E$10</f>
        <v>20402</v>
      </c>
      <c r="E20" s="20">
        <f t="shared" si="7"/>
        <v>-716.79699999999866</v>
      </c>
      <c r="F20" s="21">
        <f t="shared" si="1"/>
        <v>-3.3941185191561751E-2</v>
      </c>
      <c r="G20" s="42" t="s">
        <v>36</v>
      </c>
      <c r="H20" s="20">
        <v>15000</v>
      </c>
      <c r="I20" s="20">
        <f>[1]노인돌봄총괄표!$N$11</f>
        <v>15000</v>
      </c>
      <c r="J20" s="20">
        <f t="shared" si="2"/>
        <v>0</v>
      </c>
      <c r="K20" s="28">
        <f t="shared" si="6"/>
        <v>0</v>
      </c>
    </row>
    <row r="21" spans="1:11" s="3" customFormat="1" ht="23.1" customHeight="1">
      <c r="A21" s="36" t="s">
        <v>24</v>
      </c>
      <c r="B21" s="40" t="s">
        <v>39</v>
      </c>
      <c r="C21" s="22">
        <v>30</v>
      </c>
      <c r="D21" s="22">
        <f>[1]노인돌봄총괄표!$E$14</f>
        <v>31</v>
      </c>
      <c r="E21" s="20">
        <f t="shared" si="7"/>
        <v>1</v>
      </c>
      <c r="F21" s="21">
        <f t="shared" si="1"/>
        <v>3.3333333333333333E-2</v>
      </c>
      <c r="G21" s="10"/>
      <c r="H21" s="20"/>
      <c r="I21" s="20"/>
      <c r="J21" s="20"/>
      <c r="K21" s="28" t="str">
        <f t="shared" si="6"/>
        <v/>
      </c>
    </row>
    <row r="22" spans="1:11" s="3" customFormat="1" ht="23.1" customHeight="1">
      <c r="A22" s="36" t="s">
        <v>18</v>
      </c>
      <c r="B22" s="9"/>
      <c r="C22" s="22"/>
      <c r="D22" s="22"/>
      <c r="E22" s="20"/>
      <c r="F22" s="21" t="str">
        <f t="shared" si="1"/>
        <v/>
      </c>
      <c r="G22" s="10"/>
      <c r="H22" s="20"/>
      <c r="I22" s="20"/>
      <c r="J22" s="20"/>
      <c r="K22" s="28" t="str">
        <f t="shared" si="6"/>
        <v/>
      </c>
    </row>
    <row r="23" spans="1:11" s="3" customFormat="1" ht="23.1" customHeight="1" thickBot="1">
      <c r="A23" s="37"/>
      <c r="B23" s="11" t="s">
        <v>10</v>
      </c>
      <c r="C23" s="23">
        <f>SUM(C19:C22)</f>
        <v>146320.79699999999</v>
      </c>
      <c r="D23" s="23">
        <f>SUM(D19:D22)</f>
        <v>145605</v>
      </c>
      <c r="E23" s="23">
        <f t="shared" si="7"/>
        <v>-715.79699999999139</v>
      </c>
      <c r="F23" s="24">
        <f t="shared" si="1"/>
        <v>-4.8919703464982587E-3</v>
      </c>
      <c r="G23" s="12" t="s">
        <v>12</v>
      </c>
      <c r="H23" s="23">
        <f>SUM(H19:H22)</f>
        <v>146321</v>
      </c>
      <c r="I23" s="23">
        <f>SUM(I19:I22)</f>
        <v>145605</v>
      </c>
      <c r="J23" s="23">
        <f t="shared" si="2"/>
        <v>-716</v>
      </c>
      <c r="K23" s="29">
        <f t="shared" si="6"/>
        <v>-4.8933509202370128E-3</v>
      </c>
    </row>
    <row r="24" spans="1:11" ht="23.1" customHeight="1" thickBot="1">
      <c r="A24" s="45" t="s">
        <v>16</v>
      </c>
      <c r="B24" s="46"/>
      <c r="C24" s="14">
        <f>SUM(C23,C18,C13)</f>
        <v>1588375.797</v>
      </c>
      <c r="D24" s="14">
        <f>SUM(D23,D18,D13)</f>
        <v>1677966.71</v>
      </c>
      <c r="E24" s="14">
        <f t="shared" ref="E24" si="8">D24-C24</f>
        <v>89590.912999999942</v>
      </c>
      <c r="F24" s="15">
        <f t="shared" ref="F24" si="9">IF(ISERROR(E24/C24),"",(E24/C24))</f>
        <v>5.6404103593880144E-2</v>
      </c>
      <c r="G24" s="16" t="s">
        <v>16</v>
      </c>
      <c r="H24" s="14">
        <f>SUM(H23,H18,H13)</f>
        <v>1588376</v>
      </c>
      <c r="I24" s="14">
        <v>1677967</v>
      </c>
      <c r="J24" s="14">
        <f t="shared" ref="J24" si="10">I24-H24</f>
        <v>89591</v>
      </c>
      <c r="K24" s="17">
        <f t="shared" ref="K24" si="11">IF(ISERROR(J24/H24),"",(J24/H24))</f>
        <v>5.6404151158164065E-2</v>
      </c>
    </row>
  </sheetData>
  <mergeCells count="10">
    <mergeCell ref="A24:B24"/>
    <mergeCell ref="A2:K2"/>
    <mergeCell ref="A3:K3"/>
    <mergeCell ref="A4:A6"/>
    <mergeCell ref="B4:F4"/>
    <mergeCell ref="G4:K4"/>
    <mergeCell ref="B5:B6"/>
    <mergeCell ref="E5:E6"/>
    <mergeCell ref="G5:G6"/>
    <mergeCell ref="J5:J6"/>
  </mergeCells>
  <phoneticPr fontId="2" type="noConversion"/>
  <printOptions horizontalCentered="1"/>
  <pageMargins left="0.59055118110236227" right="0.59055118110236227" top="1.1811023622047245" bottom="0.78740157480314965" header="0" footer="0.39370078740157483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9"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행정본부</dc:creator>
  <cp:lastModifiedBy>pc8</cp:lastModifiedBy>
  <cp:lastPrinted>2012-05-10T06:26:50Z</cp:lastPrinted>
  <dcterms:created xsi:type="dcterms:W3CDTF">2011-06-30T01:58:01Z</dcterms:created>
  <dcterms:modified xsi:type="dcterms:W3CDTF">2012-05-10T06:54:31Z</dcterms:modified>
</cp:coreProperties>
</file>